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5 1 TRIMESTRE" sheetId="1" r:id="rId4"/>
  </sheets>
  <definedNames/>
  <calcPr/>
</workbook>
</file>

<file path=xl/sharedStrings.xml><?xml version="1.0" encoding="utf-8"?>
<sst xmlns="http://schemas.openxmlformats.org/spreadsheetml/2006/main" count="32" uniqueCount="32">
  <si>
    <t>ANEXO 30 MUNICIPALIDAD DE TUNUYAN 060217 - EJERCICIO 2025 - TRIMESTRE 1</t>
  </si>
  <si>
    <t>Articulo 34 Inciso h</t>
  </si>
  <si>
    <t>Movimiento Trimestral</t>
  </si>
  <si>
    <t>Saldo al cierre</t>
  </si>
  <si>
    <t>CUENTA CONTABLE - BANCO</t>
  </si>
  <si>
    <t>SALDO AL INICIO</t>
  </si>
  <si>
    <t>1° trimestre</t>
  </si>
  <si>
    <t>2° trimestre</t>
  </si>
  <si>
    <t>3° trimestre</t>
  </si>
  <si>
    <t>4° trimestre</t>
  </si>
  <si>
    <t>11301010000 - B.N.A. 116250/1</t>
  </si>
  <si>
    <t>11301040000 - BNA 3065022 - MUNICIPALIDAD DE TUNUYAN</t>
  </si>
  <si>
    <t>11301060000 - BNA 016708 - MUNICIPALIDAD DE TUNUYAN</t>
  </si>
  <si>
    <t>11301070000 - BNA 016811 - MUNICIPALIDAD DE TUNUYAN</t>
  </si>
  <si>
    <t>11301080000 - BNA 017923 - FONDO ANTICICLICO</t>
  </si>
  <si>
    <t>11301100000 - BNA 054306 - PROGRAMA NACIONAL DE SUELO</t>
  </si>
  <si>
    <t>11301130000 - BNA 076853 - VIAS SEGURAS</t>
  </si>
  <si>
    <t>11301140000 - BNA 092625 - FINANCIAMIENTO EDUCATIVO</t>
  </si>
  <si>
    <t>11302010000 - BANCO SUPERVIELLE 461313/001</t>
  </si>
  <si>
    <t>11302020000 - BANCO SUPERVIELLE 461313/002</t>
  </si>
  <si>
    <t>11303010000 - BCO.MACRO CC 8133/3</t>
  </si>
  <si>
    <t>11303020000 - BCO.MACRO CA 9753/9</t>
  </si>
  <si>
    <t>11304010000 - BCO.CREDICOOP 2566/9</t>
  </si>
  <si>
    <t>11304020000 - BCO.CREDICOOP 2569/0</t>
  </si>
  <si>
    <t>11304040000 - BCO.CREDICOOP 2606/8</t>
  </si>
  <si>
    <t>11304050000 - BCO.CREDICOOP 2619/8</t>
  </si>
  <si>
    <t>11304090000- BCO.CREDICOOP 016907/5</t>
  </si>
  <si>
    <t>11401010000 - BANCO CREDICOOP</t>
  </si>
  <si>
    <t>11401020000 - B.N.A</t>
  </si>
  <si>
    <t>11401030000 - BANCO SUPERVIELLE</t>
  </si>
  <si>
    <t>11401040000-  BANCO SUPERVIELLE</t>
  </si>
  <si>
    <t>11402010000 - F.C.I BCO. CREDICOOP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</si>
</sst>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4">
    <font>
      <sz val="11.0"/>
      <color/>
      <name val="Arial"/>
      <scheme val="minor"/>
    </font>
    <font>
      <b/>
      <sz val="11.0"/>
      <color/>
      <name val="Calibri"/>
    </font>
    <font/>
    <font>
      <sz val="11.0"/>
      <color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3D3D3"/>
        <bgColor rgb="FFD3D3D3"/>
      </patternFill>
    </fill>
    <fill>
      <patternFill patternType="solid">
        <fgColor rgb="FFD8D8D8"/>
        <bgColor rgb="FFD8D8D8"/>
      </patternFill>
    </fill>
  </fills>
  <borders count="10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1" numFmtId="0" xfId="0" applyAlignment="1" applyBorder="1" applyFont="1">
      <alignment horizontal="center"/>
    </xf>
    <xf borderId="4" fillId="2" fontId="1" numFmtId="0" xfId="0" applyAlignment="1" applyBorder="1" applyFill="1" applyFont="1">
      <alignment horizontal="center" shrinkToFit="0" vertical="center" wrapText="1"/>
    </xf>
    <xf borderId="4" fillId="3" fontId="1" numFmtId="4" xfId="0" applyAlignment="1" applyBorder="1" applyFill="1" applyFont="1" applyNumberFormat="1">
      <alignment horizontal="center" shrinkToFit="0" wrapText="1"/>
    </xf>
    <xf borderId="2" fillId="0" fontId="1" numFmtId="0" xfId="0" applyAlignment="1" applyBorder="1" applyFont="1">
      <alignment horizontal="center"/>
    </xf>
    <xf borderId="5" fillId="0" fontId="1" numFmtId="14" xfId="0" applyAlignment="1" applyBorder="1" applyFont="1" applyNumberFormat="1">
      <alignment horizontal="center"/>
    </xf>
    <xf borderId="6" fillId="0" fontId="3" numFmtId="0" xfId="0" applyAlignment="1" applyBorder="1" applyFont="1">
      <alignment horizontal="left" shrinkToFit="0" vertical="top" wrapText="1"/>
    </xf>
    <xf borderId="6" fillId="0" fontId="3" numFmtId="164" xfId="0" applyAlignment="1" applyBorder="1" applyFont="1" applyNumberFormat="1">
      <alignment horizontal="left" shrinkToFit="0" vertical="top" wrapText="1"/>
    </xf>
    <xf borderId="6" fillId="0" fontId="3" numFmtId="164" xfId="0" applyBorder="1" applyFont="1" applyNumberFormat="1"/>
    <xf borderId="7" fillId="0" fontId="3" numFmtId="164" xfId="0" applyBorder="1" applyFont="1" applyNumberFormat="1"/>
    <xf borderId="7" fillId="0" fontId="3" numFmtId="0" xfId="0" applyAlignment="1" applyBorder="1" applyFont="1">
      <alignment horizontal="left" shrinkToFit="0" vertical="top" wrapText="1"/>
    </xf>
    <xf borderId="7" fillId="0" fontId="3" numFmtId="164" xfId="0" applyAlignment="1" applyBorder="1" applyFont="1" applyNumberFormat="1">
      <alignment horizontal="left" shrinkToFit="0" vertical="top" wrapText="1"/>
    </xf>
    <xf borderId="0" fillId="0" fontId="3" numFmtId="164" xfId="0" applyFont="1" applyNumberFormat="1"/>
    <xf borderId="8" fillId="0" fontId="3" numFmtId="0" xfId="0" applyAlignment="1" applyBorder="1" applyFont="1">
      <alignment horizontal="left" shrinkToFit="0" vertical="top" wrapText="1"/>
    </xf>
    <xf borderId="8" fillId="0" fontId="3" numFmtId="164" xfId="0" applyAlignment="1" applyBorder="1" applyFont="1" applyNumberFormat="1">
      <alignment horizontal="left" shrinkToFit="0" vertical="top" wrapText="1"/>
    </xf>
    <xf borderId="8" fillId="0" fontId="3" numFmtId="164" xfId="0" applyBorder="1" applyFont="1" applyNumberFormat="1"/>
    <xf borderId="9" fillId="0" fontId="3" numFmtId="0" xfId="0" applyAlignment="1" applyBorder="1" applyFont="1">
      <alignment horizontal="left" shrinkToFit="0" vertical="top" wrapText="1"/>
    </xf>
    <xf borderId="9" fillId="0" fontId="3" numFmtId="164" xfId="0" applyAlignment="1" applyBorder="1" applyFont="1" applyNumberFormat="1">
      <alignment horizontal="left" shrinkToFit="0" vertical="top" wrapText="1"/>
    </xf>
    <xf borderId="9" fillId="0" fontId="3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Tema d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/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7.14"/>
    <col customWidth="1" min="2" max="2" width="26.86"/>
    <col customWidth="1" min="3" max="3" width="18.71"/>
    <col customWidth="1" min="4" max="4" width="15.71"/>
    <col customWidth="1" min="5" max="5" width="15.86"/>
    <col customWidth="1" min="6" max="6" width="14.86"/>
    <col customWidth="1" min="7" max="7" width="26.43"/>
    <col customWidth="1" min="8" max="8" width="11.43"/>
    <col customWidth="1" min="9" max="9" width="13.71"/>
    <col customWidth="1" min="10" max="11" width="10.71"/>
  </cols>
  <sheetData>
    <row r="2">
      <c r="A2" s="1" t="s">
        <v>0</v>
      </c>
    </row>
    <row r="3">
      <c r="A3" s="1" t="s">
        <v>1</v>
      </c>
    </row>
    <row r="4">
      <c r="C4" s="2" t="s">
        <v>2</v>
      </c>
      <c r="D4" s="3"/>
      <c r="E4" s="3"/>
      <c r="F4" s="3"/>
      <c r="G4" s="4" t="s">
        <v>3</v>
      </c>
    </row>
    <row r="5">
      <c r="A5" s="5" t="s">
        <v>4</v>
      </c>
      <c r="B5" s="6" t="s">
        <v>5</v>
      </c>
      <c r="C5" s="2" t="s">
        <v>6</v>
      </c>
      <c r="D5" s="4" t="s">
        <v>7</v>
      </c>
      <c r="E5" s="4" t="s">
        <v>8</v>
      </c>
      <c r="F5" s="7" t="s">
        <v>9</v>
      </c>
      <c r="G5" s="8">
        <v>45382.0</v>
      </c>
    </row>
    <row r="6" ht="17.25" customHeight="1">
      <c r="A6" s="9" t="s">
        <v>10</v>
      </c>
      <c r="B6" s="10">
        <v>561249.07</v>
      </c>
      <c r="C6" s="11">
        <v>-204045.77</v>
      </c>
      <c r="D6" s="11"/>
      <c r="E6" s="11"/>
      <c r="F6" s="11"/>
      <c r="G6" s="12" t="str">
        <f t="shared" ref="G6:G27" si="1">SUM(B6:F6)</f>
        <v> $  357,203.30 </v>
      </c>
    </row>
    <row r="7" ht="17.25" customHeight="1">
      <c r="A7" s="13" t="s">
        <v>11</v>
      </c>
      <c r="B7" s="14">
        <v>2.6278643899E8</v>
      </c>
      <c r="C7" s="12" t="str">
        <f>6952924593.2-6262695983.03</f>
        <v> $  690,228,610.17 </v>
      </c>
      <c r="D7" s="12"/>
      <c r="E7" s="12"/>
      <c r="F7" s="12"/>
      <c r="G7" s="12" t="str">
        <f t="shared" si="1"/>
        <v> $  953,015,049.16 </v>
      </c>
      <c r="I7" s="15"/>
    </row>
    <row r="8" ht="17.25" customHeight="1">
      <c r="A8" s="13" t="s">
        <v>12</v>
      </c>
      <c r="B8" s="14">
        <v>3674345.41</v>
      </c>
      <c r="C8" s="12">
        <v>0.0</v>
      </c>
      <c r="D8" s="12"/>
      <c r="E8" s="12"/>
      <c r="F8" s="12"/>
      <c r="G8" s="12" t="str">
        <f t="shared" si="1"/>
        <v> $  3,674,345.41 </v>
      </c>
    </row>
    <row r="9" ht="17.25" customHeight="1">
      <c r="A9" s="13" t="s">
        <v>13</v>
      </c>
      <c r="B9" s="14">
        <v>2.179374658E7</v>
      </c>
      <c r="C9" s="12">
        <v>2.1195E7</v>
      </c>
      <c r="D9" s="12"/>
      <c r="E9" s="12"/>
      <c r="F9" s="12"/>
      <c r="G9" s="12" t="str">
        <f t="shared" si="1"/>
        <v> $  42,988,746.58 </v>
      </c>
    </row>
    <row r="10" ht="17.25" customHeight="1">
      <c r="A10" s="13" t="s">
        <v>14</v>
      </c>
      <c r="B10" s="14">
        <v>347.51</v>
      </c>
      <c r="C10" s="12">
        <v>0.0</v>
      </c>
      <c r="D10" s="12"/>
      <c r="E10" s="12"/>
      <c r="F10" s="12"/>
      <c r="G10" s="12" t="str">
        <f t="shared" si="1"/>
        <v> $  347.51 </v>
      </c>
    </row>
    <row r="11" ht="17.25" customHeight="1">
      <c r="A11" s="13" t="s">
        <v>15</v>
      </c>
      <c r="B11" s="14">
        <v>989.21</v>
      </c>
      <c r="C11" s="12" t="str">
        <f>45973202.67-45973056</f>
        <v> $  146.67 </v>
      </c>
      <c r="D11" s="12"/>
      <c r="E11" s="12"/>
      <c r="F11" s="12"/>
      <c r="G11" s="12" t="str">
        <f t="shared" si="1"/>
        <v> $  1,135.88 </v>
      </c>
    </row>
    <row r="12" ht="17.25" customHeight="1">
      <c r="A12" s="13" t="s">
        <v>16</v>
      </c>
      <c r="B12" s="14">
        <v>7.6048858E7</v>
      </c>
      <c r="C12" s="12" t="str">
        <f>77717808.22-153765000</f>
        <v> $  -76,047,191.78 </v>
      </c>
      <c r="D12" s="12"/>
      <c r="E12" s="12"/>
      <c r="F12" s="12"/>
      <c r="G12" s="12" t="str">
        <f t="shared" si="1"/>
        <v> $  1,666.22 </v>
      </c>
    </row>
    <row r="13" ht="17.25" customHeight="1">
      <c r="A13" s="13" t="s">
        <v>17</v>
      </c>
      <c r="B13" s="14">
        <v>422.12</v>
      </c>
      <c r="C13" s="12" t="str">
        <f>978826526.43-678825000</f>
        <v> $  300,001,526.43 </v>
      </c>
      <c r="D13" s="12"/>
      <c r="E13" s="12"/>
      <c r="F13" s="12"/>
      <c r="G13" s="12" t="str">
        <f t="shared" si="1"/>
        <v> $  300,001,948.55 </v>
      </c>
    </row>
    <row r="14" ht="17.25" customHeight="1">
      <c r="A14" s="13" t="s">
        <v>18</v>
      </c>
      <c r="B14" s="14">
        <v>9.258088105E7</v>
      </c>
      <c r="C14" s="12" t="str">
        <f>3921891295.53-3317188686.3</f>
        <v> $  604,702,609.23 </v>
      </c>
      <c r="D14" s="12"/>
      <c r="E14" s="12"/>
      <c r="F14" s="12"/>
      <c r="G14" s="12" t="str">
        <f t="shared" si="1"/>
        <v> $  697,283,490.28 </v>
      </c>
    </row>
    <row r="15" ht="17.25" customHeight="1">
      <c r="A15" s="13" t="s">
        <v>19</v>
      </c>
      <c r="B15" s="14">
        <v>6028943.4</v>
      </c>
      <c r="C15" s="12" t="str">
        <f>50286371.63-50838214.58</f>
        <v> $  -551,842.95 </v>
      </c>
      <c r="D15" s="12"/>
      <c r="E15" s="12"/>
      <c r="F15" s="12"/>
      <c r="G15" s="12" t="str">
        <f t="shared" si="1"/>
        <v> $  5,477,100.45 </v>
      </c>
    </row>
    <row r="16" ht="17.25" customHeight="1">
      <c r="A16" s="13" t="s">
        <v>20</v>
      </c>
      <c r="B16" s="14">
        <v>184780.03</v>
      </c>
      <c r="C16" s="12">
        <v>0.0</v>
      </c>
      <c r="D16" s="12"/>
      <c r="E16" s="12"/>
      <c r="F16" s="12"/>
      <c r="G16" s="12" t="str">
        <f t="shared" si="1"/>
        <v> $  184,780.03 </v>
      </c>
    </row>
    <row r="17" ht="17.25" customHeight="1">
      <c r="A17" s="13" t="s">
        <v>21</v>
      </c>
      <c r="B17" s="14">
        <v>289079.11</v>
      </c>
      <c r="C17" s="12">
        <v>0.0</v>
      </c>
      <c r="D17" s="12"/>
      <c r="E17" s="12"/>
      <c r="F17" s="12"/>
      <c r="G17" s="12" t="str">
        <f t="shared" si="1"/>
        <v> $  289,079.11 </v>
      </c>
    </row>
    <row r="18" ht="17.25" customHeight="1">
      <c r="A18" s="13" t="s">
        <v>22</v>
      </c>
      <c r="B18" s="14">
        <v>-4953186.88</v>
      </c>
      <c r="C18" s="12" t="str">
        <f>566864544.94-573624194.84</f>
        <v> $  -6,759,649.90 </v>
      </c>
      <c r="D18" s="12"/>
      <c r="E18" s="12"/>
      <c r="F18" s="12"/>
      <c r="G18" s="12" t="str">
        <f t="shared" si="1"/>
        <v> $  -11,712,836.78 </v>
      </c>
    </row>
    <row r="19" ht="17.25" customHeight="1">
      <c r="A19" s="13" t="s">
        <v>23</v>
      </c>
      <c r="B19" s="14">
        <v>144046.74</v>
      </c>
      <c r="C19" s="12" t="str">
        <f>4449573.9-2450000</f>
        <v> $  1,999,573.90 </v>
      </c>
      <c r="D19" s="12"/>
      <c r="E19" s="12"/>
      <c r="F19" s="12"/>
      <c r="G19" s="12" t="str">
        <f t="shared" si="1"/>
        <v> $  2,143,620.64 </v>
      </c>
    </row>
    <row r="20" ht="17.25" customHeight="1">
      <c r="A20" s="13" t="s">
        <v>24</v>
      </c>
      <c r="B20" s="14">
        <v>1.747389698E7</v>
      </c>
      <c r="C20" s="12" t="str">
        <f>4019972555.23-4014746815.7</f>
        <v> $  5,225,739.53 </v>
      </c>
      <c r="D20" s="12"/>
      <c r="E20" s="12"/>
      <c r="F20" s="12"/>
      <c r="G20" s="12" t="str">
        <f t="shared" si="1"/>
        <v> $  22,699,636.51 </v>
      </c>
    </row>
    <row r="21" ht="17.25" customHeight="1">
      <c r="A21" s="13" t="s">
        <v>25</v>
      </c>
      <c r="B21" s="14">
        <v>-1.383208798E7</v>
      </c>
      <c r="C21" s="12" t="str">
        <f>117777161.98-117770000</f>
        <v> $  7,161.98 </v>
      </c>
      <c r="D21" s="12"/>
      <c r="E21" s="12"/>
      <c r="F21" s="12"/>
      <c r="G21" s="12" t="str">
        <f t="shared" si="1"/>
        <v> $  -13,824,926.00 </v>
      </c>
    </row>
    <row r="22" ht="17.25" customHeight="1">
      <c r="A22" s="13" t="s">
        <v>26</v>
      </c>
      <c r="B22" s="14">
        <v>227041.22</v>
      </c>
      <c r="C22" s="12">
        <v>0.0</v>
      </c>
      <c r="D22" s="12"/>
      <c r="E22" s="12"/>
      <c r="F22" s="12"/>
      <c r="G22" s="12" t="str">
        <f t="shared" si="1"/>
        <v> $  227,041.22 </v>
      </c>
    </row>
    <row r="23" ht="17.25" customHeight="1">
      <c r="A23" s="13" t="s">
        <v>27</v>
      </c>
      <c r="B23" s="14">
        <v>8.6E8</v>
      </c>
      <c r="C23" s="12" t="str">
        <f>3227977534.25-2937977534.25</f>
        <v> $  290,000,000.00 </v>
      </c>
      <c r="D23" s="12"/>
      <c r="E23" s="12"/>
      <c r="F23" s="12"/>
      <c r="G23" s="12" t="str">
        <f t="shared" si="1"/>
        <v> $  1,150,000,000.00 </v>
      </c>
    </row>
    <row r="24" ht="17.25" customHeight="1">
      <c r="A24" s="13" t="s">
        <v>28</v>
      </c>
      <c r="B24" s="14">
        <v>1.185229E9</v>
      </c>
      <c r="C24" s="12" t="str">
        <f>1479117372.94-2386360003.08</f>
        <v> $  -907,242,630.14 </v>
      </c>
      <c r="D24" s="12"/>
      <c r="E24" s="12"/>
      <c r="F24" s="12"/>
      <c r="G24" s="12" t="str">
        <f t="shared" si="1"/>
        <v> $  277,986,369.86 </v>
      </c>
    </row>
    <row r="25" ht="17.25" customHeight="1">
      <c r="A25" s="13" t="s">
        <v>29</v>
      </c>
      <c r="B25" s="14">
        <v>1.50519904737E9</v>
      </c>
      <c r="C25" s="12">
        <v>1.961970256E8</v>
      </c>
      <c r="D25" s="12"/>
      <c r="E25" s="12"/>
      <c r="F25" s="12"/>
      <c r="G25" s="12" t="str">
        <f t="shared" si="1"/>
        <v> $  1,701,396,072.97 </v>
      </c>
    </row>
    <row r="26" ht="17.25" customHeight="1">
      <c r="A26" s="16" t="s">
        <v>30</v>
      </c>
      <c r="B26" s="17">
        <v>8.1264603622E8</v>
      </c>
      <c r="C26" s="18" t="str">
        <f>75298798.58-400040236.56</f>
        <v> $  -324,741,437.98 </v>
      </c>
      <c r="D26" s="18"/>
      <c r="E26" s="18"/>
      <c r="F26" s="18"/>
      <c r="G26" s="12" t="str">
        <f t="shared" si="1"/>
        <v> $  487,904,598.24 </v>
      </c>
    </row>
    <row r="27" ht="17.25" customHeight="1">
      <c r="A27" s="19" t="s">
        <v>31</v>
      </c>
      <c r="B27" s="20">
        <v>1.045074657E8</v>
      </c>
      <c r="C27" s="21">
        <v>1.6108722661E8</v>
      </c>
      <c r="D27" s="21"/>
      <c r="E27" s="21"/>
      <c r="F27" s="21"/>
      <c r="G27" s="12" t="str">
        <f t="shared" si="1"/>
        <v> $  265,594,692.31 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1">
    <mergeCell ref="C4:F4"/>
  </mergeCells>
  <printOptions/>
  <pageMargins bottom="0.75" footer="0.0" header="0.0" left="0.25" right="0.25" top="0.75"/>
  <pageSetup scale="75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/>
  <ScaleCrop>false</ScaleCrop>
  <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baseType="lpstr" size="2">
      <vt:lpstr>2025 1 TRIMESTRE</vt:lpstr>
      <vt:lpstr>'2025 1 TRIMESTRE'!Área_de_impresión</vt:lpstr>
    </vt:vector>
  </TitlesOfParts>
  <LinksUpToDate>false</LinksUpToDate>
  <SharedDoc>false</SharedDoc>
  <HyperlinksChanged>false</HyperlinksChanged>
  <Application>Microsoft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2023-12-04T14:42:18Z</dcterms:created>
  <dc:creator>Diego Ponce</dc:creator>
  <cp:lastModifiedBy>HACIENDA</cp:lastModifiedBy>
  <cp:lastPrinted>2024-05-29T11:40:09Z</cp:lastPrinted>
  <dcterms:modified xsi:type="dcterms:W3CDTF">2025-05-29T12:55:25Z</dcterms:modified>
</cp:coreProperties>
</file>